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rciap\ELKARLAN\116 - DITE - DITE - U\DESCARBONIZACIÓN\TRAMITACIÓN\"/>
    </mc:Choice>
  </mc:AlternateContent>
  <bookViews>
    <workbookView xWindow="-120" yWindow="-120" windowWidth="29040" windowHeight="15840" activeTab="1"/>
  </bookViews>
  <sheets>
    <sheet name="Instrucciones" sheetId="1" r:id="rId1"/>
    <sheet name="Datos Proyecto" sheetId="2" r:id="rId2"/>
    <sheet name="(OCULTAR) Factores de emisión" sheetId="3" r:id="rId3"/>
  </sheets>
  <definedNames>
    <definedName name="_xlnm.Print_Area" localSheetId="0">Instrucciones!$A$1:$P$53</definedName>
    <definedName name="Emisiones_evitadas_vidautil">'Datos Proyecto'!$C$30</definedName>
    <definedName name="FactorEmisMixElecPeninsula">'(OCULTAR) Factores de emisión'!$D$35</definedName>
    <definedName name="Subvención_solicitada">'Datos Proyecto'!$C$32</definedName>
    <definedName name="Vida_util">'Datos Proyecto'!$C$3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E9" i="2" l="1"/>
  <c r="D9" i="2"/>
  <c r="D8" i="2"/>
  <c r="E18" i="2"/>
  <c r="D18" i="2"/>
  <c r="E17" i="2"/>
  <c r="D17" i="2"/>
  <c r="H18" i="2"/>
  <c r="H17" i="2"/>
  <c r="I17" i="2" l="1"/>
  <c r="I18" i="2"/>
  <c r="E15" i="2" l="1"/>
  <c r="D15" i="2"/>
  <c r="E14" i="2"/>
  <c r="I14" i="2" s="1"/>
  <c r="D14" i="2"/>
  <c r="E12" i="2"/>
  <c r="D12" i="2"/>
  <c r="H10" i="2"/>
  <c r="H9" i="2"/>
  <c r="H8" i="2"/>
  <c r="E10" i="2"/>
  <c r="D10" i="2"/>
  <c r="H23" i="2"/>
  <c r="H20" i="2"/>
  <c r="H15" i="2"/>
  <c r="H14" i="2"/>
  <c r="H12" i="2"/>
  <c r="E23" i="2"/>
  <c r="I12" i="2" l="1"/>
  <c r="I15" i="2"/>
  <c r="I9" i="2"/>
  <c r="I8" i="2"/>
  <c r="I25" i="2" s="1"/>
  <c r="C27" i="2" s="1"/>
  <c r="I23" i="2"/>
  <c r="I10" i="2"/>
  <c r="C28" i="2" l="1"/>
  <c r="C30" i="2" l="1"/>
  <c r="C33" i="2" s="1"/>
</calcChain>
</file>

<file path=xl/sharedStrings.xml><?xml version="1.0" encoding="utf-8"?>
<sst xmlns="http://schemas.openxmlformats.org/spreadsheetml/2006/main" count="104" uniqueCount="75">
  <si>
    <t>Unidad</t>
  </si>
  <si>
    <t>t CO2eq</t>
  </si>
  <si>
    <t>EUR</t>
  </si>
  <si>
    <t>EUR/tCO2eq</t>
  </si>
  <si>
    <t>Gas natural</t>
  </si>
  <si>
    <t>Fuelóleo</t>
  </si>
  <si>
    <t>Gas propano</t>
  </si>
  <si>
    <t>Gas butano</t>
  </si>
  <si>
    <t>Gas manufacturado</t>
  </si>
  <si>
    <t>Biogás</t>
  </si>
  <si>
    <t>Gasóleo C</t>
  </si>
  <si>
    <t>Gasóleo B</t>
  </si>
  <si>
    <t>LPG</t>
  </si>
  <si>
    <t>Coque de petróleo</t>
  </si>
  <si>
    <t>Coque de carbón</t>
  </si>
  <si>
    <t>Hulla y antracita</t>
  </si>
  <si>
    <t>Electricidad mix peninsular</t>
  </si>
  <si>
    <t>Biomasa madera</t>
  </si>
  <si>
    <t>Biomasa pellets</t>
  </si>
  <si>
    <t>Factor de emisión kgCO2/unidad</t>
  </si>
  <si>
    <t>l</t>
  </si>
  <si>
    <t>kg</t>
  </si>
  <si>
    <t>Hullas subituminosas</t>
  </si>
  <si>
    <t>kWhPCS</t>
  </si>
  <si>
    <t>Factor de emisión del gas natural expresado en kgCO2/kWhPCS (Poder Calorífico Superior). Para el paso de PCS a PCI se utiliza el factor de conversión de 0,901.</t>
  </si>
  <si>
    <t>kWh</t>
  </si>
  <si>
    <t>https://www.ree.es/es/datos/generacion/no-renovables-detalle-emisiones-CO2</t>
  </si>
  <si>
    <t>datos año 2021</t>
  </si>
  <si>
    <t>COMMISSION DECISION of 27 April 2011 determining transitional Union-wide rules for harmonised free allocation of emission allowances pursuant to Article 10a of Directive 2003/87/EC of the European Parliament and of the Council</t>
  </si>
  <si>
    <t>Hidrógeno gris</t>
  </si>
  <si>
    <t>Hidrógeno verde</t>
  </si>
  <si>
    <t>Para los cálculos, se considerará que el factor de emisión del CO2 es 0 kgCO2/kg.
Los factores de emisión de CO2 con independencia de su origen biogénico serían: para el biogás 1,369 kgCO2/kg, para la madera 1,617 kgCO2/kg y para los pellets 2,025 kgCO2/kg.</t>
  </si>
  <si>
    <t xml:space="preserve">La utilización de la biomasa (madera, pellets o biogás) como combustible se considera neutra en emisiones de CO2 al ser de origen biogénico pero sí producirá emisiones de CH4 y N2O. </t>
  </si>
  <si>
    <t>CO2 ISURIAK KALKULATZEA</t>
  </si>
  <si>
    <t>Instalazio berriaren bizitza erabilgarria (urteak)</t>
  </si>
  <si>
    <t>Legenda</t>
  </si>
  <si>
    <t>Aukeratu goitibeherako menutik</t>
  </si>
  <si>
    <t>Idatzi balioa</t>
  </si>
  <si>
    <t>Erregaiak</t>
  </si>
  <si>
    <t>Gasa</t>
  </si>
  <si>
    <t>Zurezko bioerregaiak</t>
  </si>
  <si>
    <t>Beste erregai batzuk</t>
  </si>
  <si>
    <t>Hidrogenoa</t>
  </si>
  <si>
    <t>Zerrendan ez dauden erregaiak: deskribatu</t>
  </si>
  <si>
    <t>Emisio-faktorearen datuen jatorria (testua)</t>
  </si>
  <si>
    <t>Elektrizitatea</t>
  </si>
  <si>
    <t>aukeratu</t>
  </si>
  <si>
    <t>Penintsulako mix elektrikoa</t>
  </si>
  <si>
    <t>Isurtze-faktorea</t>
  </si>
  <si>
    <t xml:space="preserve"> kgCO2eq/unitatea</t>
  </si>
  <si>
    <t>Inbertsioa egin aurreko egoera</t>
  </si>
  <si>
    <t>URTEKO KONTSUMOA</t>
  </si>
  <si>
    <t>Inbertsioaren ondorengo egoera</t>
  </si>
  <si>
    <t>Diferentzia</t>
  </si>
  <si>
    <t>CO2eq/urte</t>
  </si>
  <si>
    <t>SAIHESTUTAKO ISURIAK</t>
  </si>
  <si>
    <t>Goitibeherako zerrenda</t>
  </si>
  <si>
    <t>Balioa ez da baliozkoa</t>
  </si>
  <si>
    <t>Sartu goitibeherako zerrendako balio bat</t>
  </si>
  <si>
    <t>Goitibeherako zerrendako balio bat sartu behar duzu</t>
  </si>
  <si>
    <t>Oharrak:</t>
  </si>
  <si>
    <t>Erregaia aukeratu</t>
  </si>
  <si>
    <t>sartu kontsumoak</t>
  </si>
  <si>
    <t>ez duzu emisio-faktorea sartu</t>
  </si>
  <si>
    <t>Urtean saihestutako isurketak guztira kg CO2eq/urte</t>
  </si>
  <si>
    <t>Emaitza</t>
  </si>
  <si>
    <t>Saihestutako CO2eq isuriak/urte</t>
  </si>
  <si>
    <t>kg CO2eq/urte</t>
  </si>
  <si>
    <t>t CO2eq/urte</t>
  </si>
  <si>
    <t>Instalazioaren balio-bizitzan saihestutako CO2eq emisioak guztira</t>
  </si>
  <si>
    <t>Inbertsio hautagarria</t>
  </si>
  <si>
    <t>Kostuen efizientzia</t>
  </si>
  <si>
    <t>Ateratzen den zenbatekoa (€/ tCO2eq) zenbat eta txikiagoa izan, orduan eta kostu txikiagoa izango du emisioen murrizketak, eta, beraz, eraginkorragoa izango da aurreikusitako inbertsioa.</t>
  </si>
  <si>
    <t>unitatea</t>
  </si>
  <si>
    <t>Ez duzu emisio faktorerik sartu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</si>
</sst>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.000"/>
    <numFmt numFmtId="165" formatCode="#,##0.00_ ;[Red]\-#,##0.00\ "/>
    <numFmt numFmtId="166" formatCode="0.000_ ;[Red]\-0.0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4" fillId="2" borderId="1" xfId="0" applyFont="1" applyFill="1" applyBorder="1"/>
    <xf numFmtId="0" fontId="4" fillId="3" borderId="2" xfId="0" applyFont="1" applyFill="1" applyBorder="1" applyAlignment="1">
      <alignment wrapText="1"/>
    </xf>
    <xf numFmtId="0" fontId="5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3" xfId="0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/>
    <xf numFmtId="4" fontId="0" fillId="0" borderId="0" xfId="0" applyNumberFormat="1"/>
    <xf numFmtId="4" fontId="0" fillId="3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65" fontId="0" fillId="4" borderId="5" xfId="0" applyNumberFormat="1" applyFill="1" applyBorder="1"/>
    <xf numFmtId="165" fontId="0" fillId="0" borderId="0" xfId="0" applyNumberFormat="1"/>
    <xf numFmtId="166" fontId="0" fillId="0" borderId="0" xfId="0" applyNumberFormat="1"/>
    <xf numFmtId="0" fontId="3" fillId="0" borderId="6" xfId="0" applyFont="1" applyBorder="1"/>
    <xf numFmtId="0" fontId="3" fillId="0" borderId="7" xfId="0" applyFont="1" applyBorder="1"/>
    <xf numFmtId="0" fontId="0" fillId="2" borderId="7" xfId="0" applyFill="1" applyBorder="1" applyProtection="1">
      <protection locked="0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4" fontId="0" fillId="3" borderId="7" xfId="0" applyNumberFormat="1" applyFill="1" applyBorder="1" applyProtection="1">
      <protection locked="0"/>
    </xf>
    <xf numFmtId="165" fontId="0" fillId="4" borderId="7" xfId="0" applyNumberFormat="1" applyFill="1" applyBorder="1"/>
    <xf numFmtId="166" fontId="0" fillId="4" borderId="8" xfId="0" applyNumberFormat="1" applyFill="1" applyBorder="1"/>
    <xf numFmtId="0" fontId="3" fillId="0" borderId="9" xfId="0" applyFont="1" applyBorder="1"/>
    <xf numFmtId="166" fontId="0" fillId="4" borderId="10" xfId="0" applyNumberFormat="1" applyFill="1" applyBorder="1"/>
    <xf numFmtId="0" fontId="3" fillId="0" borderId="11" xfId="0" applyFont="1" applyBorder="1"/>
    <xf numFmtId="0" fontId="3" fillId="0" borderId="12" xfId="0" applyFont="1" applyBorder="1"/>
    <xf numFmtId="0" fontId="0" fillId="2" borderId="12" xfId="0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4" fontId="0" fillId="3" borderId="12" xfId="0" applyNumberFormat="1" applyFill="1" applyBorder="1" applyProtection="1">
      <protection locked="0"/>
    </xf>
    <xf numFmtId="165" fontId="0" fillId="4" borderId="12" xfId="0" applyNumberFormat="1" applyFill="1" applyBorder="1"/>
    <xf numFmtId="166" fontId="0" fillId="4" borderId="13" xfId="0" applyNumberFormat="1" applyFill="1" applyBorder="1"/>
    <xf numFmtId="0" fontId="3" fillId="0" borderId="3" xfId="0" applyFont="1" applyBorder="1"/>
    <xf numFmtId="0" fontId="3" fillId="0" borderId="14" xfId="0" applyFont="1" applyBorder="1"/>
    <xf numFmtId="0" fontId="0" fillId="2" borderId="14" xfId="0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4" fontId="0" fillId="3" borderId="14" xfId="0" applyNumberFormat="1" applyFill="1" applyBorder="1" applyProtection="1">
      <protection locked="0"/>
    </xf>
    <xf numFmtId="165" fontId="0" fillId="4" borderId="14" xfId="0" applyNumberFormat="1" applyFill="1" applyBorder="1"/>
    <xf numFmtId="166" fontId="0" fillId="4" borderId="15" xfId="0" applyNumberFormat="1" applyFill="1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horizontal="left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0" fontId="0" fillId="0" borderId="16" xfId="0" applyBorder="1" applyAlignment="1">
      <alignment horizontal="left"/>
    </xf>
    <xf numFmtId="0" fontId="0" fillId="0" borderId="16" xfId="0" applyBorder="1"/>
    <xf numFmtId="4" fontId="0" fillId="0" borderId="16" xfId="0" applyNumberFormat="1" applyBorder="1"/>
    <xf numFmtId="165" fontId="0" fillId="0" borderId="16" xfId="0" applyNumberFormat="1" applyBorder="1"/>
    <xf numFmtId="166" fontId="0" fillId="0" borderId="17" xfId="0" applyNumberFormat="1" applyBorder="1"/>
    <xf numFmtId="0" fontId="0" fillId="4" borderId="14" xfId="0" applyFill="1" applyBorder="1"/>
    <xf numFmtId="0" fontId="7" fillId="0" borderId="3" xfId="0" applyFont="1" applyBorder="1"/>
    <xf numFmtId="0" fontId="7" fillId="0" borderId="18" xfId="0" applyFont="1" applyBorder="1"/>
    <xf numFmtId="0" fontId="8" fillId="0" borderId="18" xfId="0" applyFont="1" applyBorder="1" applyAlignment="1">
      <alignment horizontal="right"/>
    </xf>
    <xf numFmtId="166" fontId="8" fillId="4" borderId="15" xfId="0" applyNumberFormat="1" applyFont="1" applyFill="1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8" fillId="0" borderId="23" xfId="0" applyFont="1" applyBorder="1"/>
    <xf numFmtId="4" fontId="8" fillId="3" borderId="7" xfId="1" applyNumberFormat="1" applyFont="1" applyFill="1" applyBorder="1" applyProtection="1">
      <protection locked="0"/>
    </xf>
    <xf numFmtId="0" fontId="7" fillId="0" borderId="8" xfId="0" applyFont="1" applyBorder="1"/>
    <xf numFmtId="0" fontId="8" fillId="0" borderId="21" xfId="0" applyFont="1" applyBorder="1"/>
    <xf numFmtId="4" fontId="8" fillId="5" borderId="12" xfId="0" applyNumberFormat="1" applyFont="1" applyFill="1" applyBorder="1"/>
    <xf numFmtId="0" fontId="7" fillId="0" borderId="13" xfId="0" applyFont="1" applyBorder="1"/>
    <xf numFmtId="166" fontId="8" fillId="4" borderId="14" xfId="0" applyNumberFormat="1" applyFont="1" applyFill="1" applyBorder="1"/>
    <xf numFmtId="0" fontId="8" fillId="0" borderId="24" xfId="0" applyFont="1" applyBorder="1" applyAlignment="1">
      <alignment wrapText="1"/>
    </xf>
    <xf numFmtId="0" fontId="8" fillId="0" borderId="15" xfId="0" applyFont="1" applyBorder="1"/>
    <xf numFmtId="0" fontId="3" fillId="0" borderId="25" xfId="0" applyFont="1" applyBorder="1"/>
    <xf numFmtId="0" fontId="0" fillId="2" borderId="25" xfId="0" applyFill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4" fontId="0" fillId="3" borderId="25" xfId="0" applyNumberFormat="1" applyFill="1" applyBorder="1" applyProtection="1">
      <protection locked="0"/>
    </xf>
    <xf numFmtId="165" fontId="0" fillId="4" borderId="25" xfId="0" applyNumberFormat="1" applyFill="1" applyBorder="1"/>
    <xf numFmtId="166" fontId="0" fillId="4" borderId="26" xfId="0" applyNumberFormat="1" applyFill="1" applyBorder="1"/>
    <xf numFmtId="0" fontId="3" fillId="0" borderId="27" xfId="0" applyFont="1" applyBorder="1"/>
    <xf numFmtId="0" fontId="3" fillId="0" borderId="28" xfId="0" applyFont="1" applyBorder="1"/>
    <xf numFmtId="0" fontId="8" fillId="0" borderId="6" xfId="0" applyFont="1" applyBorder="1"/>
    <xf numFmtId="0" fontId="3" fillId="0" borderId="23" xfId="0" applyFont="1" applyBorder="1"/>
    <xf numFmtId="166" fontId="3" fillId="4" borderId="7" xfId="0" applyNumberFormat="1" applyFont="1" applyFill="1" applyBorder="1"/>
    <xf numFmtId="0" fontId="0" fillId="0" borderId="8" xfId="0" applyBorder="1"/>
    <xf numFmtId="0" fontId="3" fillId="0" borderId="21" xfId="0" applyFont="1" applyBorder="1"/>
    <xf numFmtId="166" fontId="3" fillId="4" borderId="12" xfId="0" applyNumberFormat="1" applyFont="1" applyFill="1" applyBorder="1"/>
    <xf numFmtId="0" fontId="0" fillId="0" borderId="13" xfId="0" applyBorder="1"/>
    <xf numFmtId="0" fontId="8" fillId="3" borderId="4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/>
    <xf numFmtId="0" fontId="10" fillId="3" borderId="0" xfId="0" applyFont="1" applyFill="1" applyAlignment="1">
      <alignment horizontal="center"/>
    </xf>
    <xf numFmtId="0" fontId="9" fillId="0" borderId="0" xfId="0" applyFont="1" applyAlignment="1">
      <alignment horizontal="right" wrapText="1"/>
    </xf>
    <xf numFmtId="0" fontId="9" fillId="0" borderId="5" xfId="0" applyFont="1" applyBorder="1"/>
    <xf numFmtId="0" fontId="9" fillId="0" borderId="0" xfId="0" applyFont="1" applyAlignment="1">
      <alignment horizontal="left"/>
    </xf>
    <xf numFmtId="0" fontId="11" fillId="0" borderId="0" xfId="2" applyFont="1"/>
  </cellXfs>
  <cellStyles count="3">
    <cellStyle name="Hipervínculo" xfId="2" builtinId="8"/>
    <cellStyle name="Moneda" xfId="1" builtinId="4"/>
    <cellStyle name="Normal" xfId="0" builtinId="0"/>
  </cellStyles>
  <dxfs count="144"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57150</xdr:rowOff>
    </xdr:from>
    <xdr:to>
      <xdr:col>5</xdr:col>
      <xdr:colOff>254281</xdr:colOff>
      <xdr:row>55</xdr:row>
      <xdr:rowOff>3449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0B542C5-3644-05FE-22A4-E84C8EBAEB60}"/>
            </a:ext>
          </a:extLst>
        </xdr:cNvPr>
        <xdr:cNvGrpSpPr/>
      </xdr:nvGrpSpPr>
      <xdr:grpSpPr>
        <a:xfrm>
          <a:off x="142876" y="57150"/>
          <a:ext cx="3921405" cy="10423799"/>
          <a:chOff x="184030" y="728918"/>
          <a:chExt cx="3921405" cy="10423799"/>
        </a:xfrm>
      </xdr:grpSpPr>
      <xdr:sp macro="" textlink="">
        <xdr:nvSpPr>
          <xdr:cNvPr id="4" name="CuadroTexto 12">
            <a:extLst>
              <a:ext uri="{FF2B5EF4-FFF2-40B4-BE49-F238E27FC236}">
                <a16:creationId xmlns:a16="http://schemas.microsoft.com/office/drawing/2014/main" id="{0958B775-075D-1A01-4781-1E08A96E8598}"/>
              </a:ext>
            </a:extLst>
          </xdr:cNvPr>
          <xdr:cNvSpPr txBox="1"/>
        </xdr:nvSpPr>
        <xdr:spPr>
          <a:xfrm>
            <a:off x="184031" y="728918"/>
            <a:ext cx="3809998" cy="12195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ES" sz="1200" b="1"/>
              <a:t>JARRAIBIDEAK:</a:t>
            </a:r>
            <a:br>
              <a:rPr lang="es-ES" sz="1200" b="1"/>
            </a:br>
            <a:r>
              <a:rPr lang="es-ES" sz="1200" b="0"/>
              <a:t>Kalkulu-orri honek dirulaguntzaren xede den inbertsioaren ondorengo CO2eq isuriak inbertsioaren aurreko egoeran dauden CO2eq isurketekin alderatzeko balio du, baita saihestutako EUR/tCO2eq kostuen efizientzia-balioa kalkulatzeko ere.</a:t>
            </a:r>
          </a:p>
        </xdr:txBody>
      </xdr: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F3828B90-A63B-D3BA-DBC1-990E24FC536A}"/>
              </a:ext>
            </a:extLst>
          </xdr:cNvPr>
          <xdr:cNvGrpSpPr/>
        </xdr:nvGrpSpPr>
        <xdr:grpSpPr>
          <a:xfrm>
            <a:off x="184030" y="2065870"/>
            <a:ext cx="3921405" cy="9086847"/>
            <a:chOff x="191503" y="2252301"/>
            <a:chExt cx="3921405" cy="9086847"/>
          </a:xfrm>
        </xdr:grpSpPr>
        <xdr:sp macro="" textlink="">
          <xdr:nvSpPr>
            <xdr:cNvPr id="6" name="CuadroTexto 11">
              <a:extLst>
                <a:ext uri="{FF2B5EF4-FFF2-40B4-BE49-F238E27FC236}">
                  <a16:creationId xmlns:a16="http://schemas.microsoft.com/office/drawing/2014/main" id="{B19E093A-0252-655C-AA54-A399985AC9FA}"/>
                </a:ext>
              </a:extLst>
            </xdr:cNvPr>
            <xdr:cNvSpPr txBox="1"/>
          </xdr:nvSpPr>
          <xdr:spPr>
            <a:xfrm>
              <a:off x="191503" y="2252301"/>
              <a:ext cx="3921405" cy="9086847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E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ES" sz="1200" b="1"/>
                <a:t>Bete "Proiektuaren datuak" orria; hondo horiko edo urdineko gelaxketan bakarrik sar ditzakezu datuak.</a:t>
              </a:r>
            </a:p>
            <a:p>
              <a:r>
                <a:rPr lang="es-ES" sz="1200" b="1">
                  <a:solidFill>
                    <a:srgbClr val="FF0000"/>
                  </a:solidFill>
                </a:rPr>
                <a:t>Gainerako ziega guztiak eskrituraren aurka babestuta daude.</a:t>
              </a:r>
              <a:endParaRPr lang="es-ES" sz="1200"/>
            </a:p>
            <a:p>
              <a:r>
                <a:rPr lang="es-ES" sz="1200"/>
                <a:t>Datuak sartu behar dituzu:</a:t>
              </a:r>
            </a:p>
            <a:p>
              <a:pPr marL="285750" indent="-285750">
                <a:buFont typeface="Arial" panose="020B0604020202020204" pitchFamily="34" charset="0"/>
                <a:buChar char="•"/>
              </a:pPr>
              <a:r>
                <a:rPr lang="es-ES" sz="1200"/>
                <a:t>A</a:t>
              </a:r>
            </a:p>
            <a:p>
              <a:r>
                <a:rPr lang="es-ES" sz="1200" b="1"/>
                <a:t>Hondo urdineko gelaxkak ("aukeratu" zutabea): </a:t>
              </a:r>
              <a:r>
                <a:rPr lang="es-ES" sz="1200" b="0"/>
                <a:t>lehenik eta behin, erabilitako edo erabili beharreko erregaia aukeratu behar duzu, goitibeherako gailuaren balio bat aukeratuta. Hori egitean, automatikoki beteko dira "unitatea" eta "igorpen-faktorea" zutabeei dagozkien gelaxkak.</a:t>
              </a:r>
            </a:p>
            <a:p>
              <a:endParaRPr lang="es-ES" sz="1200" b="0"/>
            </a:p>
            <a:p>
              <a:pPr lvl="1"/>
              <a:r>
                <a:rPr lang="es-ES" sz="1050"/>
                <a:t>(*) Erregaia zerrendatuta ez badago bakarrik sartu ahal izango du informazioa eskuz "5 Zerrendan sartuta ez dagoen erregaia" eremuan.</a:t>
              </a:r>
              <a:endParaRPr lang="es-ES" sz="1200"/>
            </a:p>
            <a:p>
              <a:pPr marL="285750" indent="-285750">
                <a:buFont typeface="Arial" panose="020B0604020202020204" pitchFamily="34" charset="0"/>
                <a:buChar char="•"/>
              </a:pPr>
              <a:r>
                <a:rPr lang="es-ES" sz="1200"/>
                <a:t>a</a:t>
              </a:r>
            </a:p>
            <a:p>
              <a:r>
                <a:rPr lang="es-ES" sz="1200" b="1"/>
                <a:t>Hondo horidun gelaxkak: </a:t>
              </a:r>
              <a:r>
                <a:rPr lang="es-ES" sz="1200" b="0"/>
                <a:t>prozesuaren balioa sartu behar duzu:</a:t>
              </a:r>
            </a:p>
            <a:p>
              <a:pPr marL="285750" indent="-285750" algn="l" defTabSz="914400" rtl="0" eaLnBrk="1" latinLnBrk="0" hangingPunct="1">
                <a:buFont typeface="Arial" panose="020B0604020202020204" pitchFamily="34" charset="0"/>
                <a:buChar char="•"/>
              </a:pP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</a:t>
              </a:r>
              <a:r>
                <a:rPr lang="es-ES" sz="1200" b="1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Instalazio berriaren bizitza erabilgarria (urteak)</a:t>
              </a: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 laukitxoa: bizitza erabilgarria 10 urtetik beherakoa bada, bizitza erabilgarria sartu beharko da. Balio-bizitza 10 urtekoa edo gehiagokoa bada, 10 urteko balioa sartu beharko du.</a:t>
              </a:r>
            </a:p>
            <a:p>
              <a:pPr marL="285750" indent="-285750" algn="l" defTabSz="914400" rtl="0" eaLnBrk="1" latinLnBrk="0" hangingPunct="1">
                <a:buFont typeface="Arial" panose="020B0604020202020204" pitchFamily="34" charset="0"/>
                <a:buChar char="•"/>
              </a:pP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</a:t>
              </a:r>
              <a:r>
                <a:rPr lang="es-ES" sz="1200" b="1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Inbertsioa baino lehen</a:t>
              </a: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 zutabea: "</a:t>
              </a:r>
              <a:r>
                <a:rPr lang="es-ES" sz="1200" b="1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unitatea</a:t>
              </a: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 zutabeko neurketa-unitatea erabiliz, erregaiaren </a:t>
              </a:r>
              <a:r>
                <a:rPr lang="es-ES" sz="1200" b="1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urteko kontsumoa</a:t>
              </a: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 adierazi behar da prozesuan, inbertsioa egin aurretik.</a:t>
              </a:r>
            </a:p>
            <a:p>
              <a:pPr marL="285750" indent="-285750" algn="l" defTabSz="914400" rtl="0" eaLnBrk="1" latinLnBrk="0" hangingPunct="1">
                <a:buFont typeface="Arial" panose="020B0604020202020204" pitchFamily="34" charset="0"/>
                <a:buChar char="•"/>
              </a:pP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</a:t>
              </a:r>
              <a:r>
                <a:rPr lang="es-ES" sz="1200" b="1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Inbertsioaren ondoren</a:t>
              </a: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 zutabea: "</a:t>
              </a:r>
              <a:r>
                <a:rPr lang="es-ES" sz="1200" b="1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unitatea</a:t>
              </a: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 zutabeko neurketa-unitatea erabiliz, inbertsioa egin ondoren prozesurako espero den </a:t>
              </a:r>
              <a:r>
                <a:rPr lang="es-ES" sz="1200" b="1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urteko kontsumoa </a:t>
              </a: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adierazi behar da.</a:t>
              </a:r>
            </a:p>
            <a:p>
              <a:pPr algn="l"/>
              <a:r>
                <a:rPr lang="es-ES" sz="1050"/>
                <a:t>(*) lehen aipatutako kasuan, zerrenda goitibeherakoetan sartzen ez den erregaia bada, dagokion erregaia sartu ahal izango du ("aukeratu" zutabea), eta unitatea adierazi beharko du "unitatea" zutabean, emisio-faktorea (kgCO2eq/unitatea) "emisio-faktorea" zutabean, eta balio hori adierazten duen iturri arauemailearen edo bibliografikoaren erreferentzia.</a:t>
              </a:r>
            </a:p>
            <a:p>
              <a:endParaRPr lang="es-ES" sz="1050"/>
            </a:p>
            <a:p>
              <a:pPr marL="285750" indent="-285750" algn="l" defTabSz="914400" rtl="0" eaLnBrk="1" latinLnBrk="0" hangingPunct="1">
                <a:buFont typeface="Arial" panose="020B0604020202020204" pitchFamily="34" charset="0"/>
                <a:buChar char="•"/>
              </a:pP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</a:t>
              </a:r>
              <a:r>
                <a:rPr lang="es-ES" sz="1200" b="1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Inbertsio hautagarria</a:t>
              </a:r>
              <a:r>
                <a:rPr lang="es-ES" sz="12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 gelaxka: dirulaguntzaren xede den inbertsio hautagarriaren balioa adierazi behar da.</a:t>
              </a:r>
            </a:p>
            <a:p>
              <a:pPr marL="285750" lvl="1" indent="-285750">
                <a:buFont typeface="Arial" panose="020B0604020202020204" pitchFamily="34" charset="0"/>
                <a:buChar char="•"/>
              </a:pPr>
              <a:endParaRPr lang="es-ES" sz="1200"/>
            </a:p>
            <a:p>
              <a:pPr marL="0" lvl="1"/>
              <a:r>
                <a:rPr lang="es-ES" sz="1200" b="1"/>
                <a:t>SARTUTAKO BALIOEKIN, KALKULU-ORRIAK SAIHESTU DIREN ISURKETEN BALIOA ETA KOSTUEN EFIZIENTZIARENA KALKULATZEN DITU</a:t>
              </a:r>
            </a:p>
            <a:p>
              <a:pPr marL="0" lvl="1"/>
              <a:endParaRPr lang="es-ES" sz="1200" b="1"/>
            </a:p>
            <a:p>
              <a:pPr marL="0" lvl="1"/>
              <a:r>
                <a:rPr lang="es-ES" sz="1200" b="1"/>
                <a:t>Ateratzen den zenbatekoa (€/ tCO2eq) zenbat eta txikiagoa izan, orduan eta kostu txikiagoa izango du emisioen murrizketak, eta, beraz, eraginkorragoa izango da aurreikusitako inbertsioa.</a:t>
              </a:r>
            </a:p>
          </xdr:txBody>
        </xdr:sp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147E10D2-887D-AA36-CC2D-DAA3365B8F0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68894" y="3220145"/>
              <a:ext cx="1139428" cy="209550"/>
            </a:xfrm>
            <a:prstGeom prst="rect">
              <a:avLst/>
            </a:prstGeom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D0AEF408-9513-A198-4E0E-A1D754E9C31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39127" y="5013492"/>
              <a:ext cx="1200150" cy="219075"/>
            </a:xfrm>
            <a:prstGeom prst="rect">
              <a:avLst/>
            </a:prstGeom>
          </xdr:spPr>
        </xdr:pic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25</xdr:col>
          <xdr:colOff>565547</xdr:colOff>
          <xdr:row>39</xdr:row>
          <xdr:rowOff>130969</xdr:rowOff>
        </xdr:to>
        <xdr:pic>
          <xdr:nvPicPr>
            <xdr:cNvPr id="21" name="Imagen 20"/>
            <xdr:cNvPicPr>
              <a:picLocks noChangeAspect="1" noChangeArrowheads="1"/>
              <a:extLst>
                <a:ext uri="{84589F7E-364E-4C9E-8A38-B11213B215E9}">
                  <a14:cameraTool cellRange="'Datos Proyecto'!$A$1:$P$33" spid="_x0000_s103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572000" y="190500"/>
              <a:ext cx="15043547" cy="736996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9</xdr:row>
      <xdr:rowOff>40623</xdr:rowOff>
    </xdr:from>
    <xdr:to>
      <xdr:col>18</xdr:col>
      <xdr:colOff>303984</xdr:colOff>
      <xdr:row>25</xdr:row>
      <xdr:rowOff>276225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951B8E-1103-0212-925F-5C6F834BB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5" y="1945623"/>
          <a:ext cx="9486084" cy="366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ee.es/es/datos/generacion/no-renovables-detalle-emisiones-CO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60" zoomScaleNormal="160" workbookViewId="0">
      <selection activeCell="G4" sqref="G4"/>
    </sheetView>
  </sheetViews>
  <sheetFormatPr baseColWidth="10" defaultColWidth="11.42578125"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4" zoomScaleNormal="100" workbookViewId="0">
      <selection activeCell="G30" sqref="G30"/>
    </sheetView>
  </sheetViews>
  <sheetFormatPr baseColWidth="10" defaultColWidth="11.42578125" defaultRowHeight="15" x14ac:dyDescent="0.25"/>
  <cols>
    <col min="1" max="1" width="4.28515625" customWidth="1"/>
    <col min="2" max="2" width="45.5703125" customWidth="1"/>
    <col min="3" max="3" width="26.140625" customWidth="1"/>
    <col min="4" max="4" width="14.7109375" customWidth="1"/>
    <col min="5" max="5" width="16.5703125" customWidth="1"/>
    <col min="6" max="6" width="26.7109375" customWidth="1"/>
    <col min="7" max="8" width="20.140625" customWidth="1"/>
    <col min="9" max="9" width="35" customWidth="1"/>
    <col min="11" max="11" width="26.7109375" customWidth="1"/>
  </cols>
  <sheetData>
    <row r="1" spans="1:12" ht="15.75" thickBot="1" x14ac:dyDescent="0.3"/>
    <row r="2" spans="1:12" ht="15.75" thickBot="1" x14ac:dyDescent="0.3">
      <c r="B2" s="5" t="s">
        <v>33</v>
      </c>
      <c r="F2" s="3" t="s">
        <v>35</v>
      </c>
    </row>
    <row r="3" spans="1:12" ht="18" customHeight="1" thickBot="1" x14ac:dyDescent="0.35">
      <c r="B3" s="6" t="s">
        <v>34</v>
      </c>
      <c r="C3" s="87">
        <v>10</v>
      </c>
      <c r="F3" s="1" t="s">
        <v>36</v>
      </c>
    </row>
    <row r="4" spans="1:12" ht="18" customHeight="1" thickBot="1" x14ac:dyDescent="0.3">
      <c r="C4" s="88"/>
      <c r="F4" s="2" t="s">
        <v>37</v>
      </c>
    </row>
    <row r="6" spans="1:12" ht="30" x14ac:dyDescent="0.25">
      <c r="B6" s="5" t="s">
        <v>38</v>
      </c>
      <c r="E6" s="8" t="s">
        <v>48</v>
      </c>
      <c r="F6" s="7" t="s">
        <v>50</v>
      </c>
      <c r="G6" s="7" t="s">
        <v>52</v>
      </c>
      <c r="H6" s="7" t="s">
        <v>53</v>
      </c>
      <c r="I6" s="7" t="s">
        <v>54</v>
      </c>
    </row>
    <row r="7" spans="1:12" ht="15.75" thickBot="1" x14ac:dyDescent="0.3">
      <c r="C7" s="5" t="s">
        <v>46</v>
      </c>
      <c r="D7" s="5" t="s">
        <v>73</v>
      </c>
      <c r="E7" s="8" t="s">
        <v>49</v>
      </c>
      <c r="F7" s="8" t="s">
        <v>51</v>
      </c>
      <c r="G7" s="8" t="s">
        <v>51</v>
      </c>
      <c r="H7" s="8" t="s">
        <v>51</v>
      </c>
      <c r="I7" s="8" t="s">
        <v>55</v>
      </c>
    </row>
    <row r="8" spans="1:12" x14ac:dyDescent="0.25">
      <c r="A8" s="19">
        <v>1</v>
      </c>
      <c r="B8" s="20" t="s">
        <v>39</v>
      </c>
      <c r="C8" s="21"/>
      <c r="D8" s="22" t="str">
        <f>IF(C8="","-",VLOOKUP(C8,'(OCULTAR) Factores de emisión'!$B$3:$D$8,2,FALSE))</f>
        <v>-</v>
      </c>
      <c r="E8" s="23" t="str">
        <f>IF(C8="","-",VLOOKUP(C8,'(OCULTAR) Factores de emisión'!$B$3:$D$8,3,FALSE))</f>
        <v>-</v>
      </c>
      <c r="F8" s="24"/>
      <c r="G8" s="24"/>
      <c r="H8" s="25">
        <f t="shared" ref="H8:H10" si="0">F8-G8</f>
        <v>0</v>
      </c>
      <c r="I8" s="26">
        <f t="shared" ref="I8:I9" si="1">IF((H8&lt;&gt;0)*(C8=""),"escoja un combustible",IF(C8=0,0,H8*E8))</f>
        <v>0</v>
      </c>
      <c r="J8" s="4"/>
    </row>
    <row r="9" spans="1:12" x14ac:dyDescent="0.25">
      <c r="A9" s="27"/>
      <c r="B9" s="9" t="s">
        <v>39</v>
      </c>
      <c r="C9" s="12"/>
      <c r="D9" s="14" t="str">
        <f>IF(C9="","-",VLOOKUP(C9,'(OCULTAR) Factores de emisión'!$B$3:$D$8,2,FALSE))</f>
        <v>-</v>
      </c>
      <c r="E9" s="13" t="str">
        <f>IF(C9="","-",VLOOKUP(C9,'(OCULTAR) Factores de emisión'!$B$3:$D$8,3,FALSE))</f>
        <v>-</v>
      </c>
      <c r="F9" s="11"/>
      <c r="G9" s="11"/>
      <c r="H9" s="16">
        <f t="shared" si="0"/>
        <v>0</v>
      </c>
      <c r="I9" s="28">
        <f t="shared" si="1"/>
        <v>0</v>
      </c>
      <c r="K9" s="4" t="s">
        <v>56</v>
      </c>
      <c r="L9" s="4" t="s">
        <v>58</v>
      </c>
    </row>
    <row r="10" spans="1:12" ht="15.75" thickBot="1" x14ac:dyDescent="0.3">
      <c r="A10" s="29"/>
      <c r="B10" s="30" t="s">
        <v>39</v>
      </c>
      <c r="C10" s="31"/>
      <c r="D10" s="32" t="str">
        <f>IF(C10="","-",VLOOKUP(C10,'(OCULTAR) Factores de emisión'!$B$3:$D$8,2,FALSE))</f>
        <v>-</v>
      </c>
      <c r="E10" s="33" t="str">
        <f>IF(C10="","-",VLOOKUP(C10,'(OCULTAR) Factores de emisión'!$B$3:$D$8,3,FALSE))</f>
        <v>-</v>
      </c>
      <c r="F10" s="34"/>
      <c r="G10" s="34"/>
      <c r="H10" s="35">
        <f t="shared" si="0"/>
        <v>0</v>
      </c>
      <c r="I10" s="36">
        <f>IF((H10&lt;&gt;0)*(C10=""),"escoja un combustible",IF(C10=0,0,H10*E10))</f>
        <v>0</v>
      </c>
      <c r="K10" s="4" t="s">
        <v>57</v>
      </c>
      <c r="L10" s="4" t="s">
        <v>59</v>
      </c>
    </row>
    <row r="11" spans="1:12" ht="15.75" thickBot="1" x14ac:dyDescent="0.3">
      <c r="A11" s="5"/>
      <c r="B11" s="5"/>
      <c r="D11" s="15"/>
      <c r="F11" s="10"/>
      <c r="G11" s="10"/>
      <c r="H11" s="17"/>
      <c r="I11" s="18"/>
    </row>
    <row r="12" spans="1:12" ht="15.75" thickBot="1" x14ac:dyDescent="0.3">
      <c r="A12" s="37">
        <v>2</v>
      </c>
      <c r="B12" s="38" t="s">
        <v>40</v>
      </c>
      <c r="C12" s="39"/>
      <c r="D12" s="40" t="str">
        <f>IF(C12="","-",VLOOKUP(C12,'(OCULTAR) Factores de emisión'!$B$22:$D$23,2,FALSE))</f>
        <v>-</v>
      </c>
      <c r="E12" s="41" t="str">
        <f>IF(C12="","-",VLOOKUP(C12,'(OCULTAR) Factores de emisión'!$B$22:$D$23,3,FALSE))</f>
        <v>-</v>
      </c>
      <c r="F12" s="42"/>
      <c r="G12" s="42"/>
      <c r="H12" s="43">
        <f>F12-G12</f>
        <v>0</v>
      </c>
      <c r="I12" s="44">
        <f>IF((H12&lt;&gt;0)*(C12=""),"escoja un combustible",IF(C12=0,0,H12*E12))</f>
        <v>0</v>
      </c>
    </row>
    <row r="13" spans="1:12" ht="15.75" thickBot="1" x14ac:dyDescent="0.3">
      <c r="A13" s="5"/>
      <c r="B13" s="5"/>
      <c r="D13" s="15"/>
      <c r="F13" s="10"/>
      <c r="G13" s="10"/>
      <c r="H13" s="17"/>
      <c r="I13" s="18"/>
    </row>
    <row r="14" spans="1:12" x14ac:dyDescent="0.25">
      <c r="A14" s="78">
        <v>3</v>
      </c>
      <c r="B14" s="20" t="s">
        <v>41</v>
      </c>
      <c r="C14" s="21"/>
      <c r="D14" s="22" t="str">
        <f>IF(C14="","-",VLOOKUP(C14,'(OCULTAR) Factores de emisión'!$B$12:$D$18,2,FALSE))</f>
        <v>-</v>
      </c>
      <c r="E14" s="23" t="str">
        <f>IF(C14="","-",VLOOKUP(C14,'(OCULTAR) Factores de emisión'!$B$12:$D$18,3,FALSE))</f>
        <v>-</v>
      </c>
      <c r="F14" s="24"/>
      <c r="G14" s="24"/>
      <c r="H14" s="25">
        <f>F14-G14</f>
        <v>0</v>
      </c>
      <c r="I14" s="26">
        <f>IF((H14&lt;&gt;0)*(C14=""),"escoja un combustible",IF(C14=0,0,H14*E14))</f>
        <v>0</v>
      </c>
    </row>
    <row r="15" spans="1:12" ht="15.75" thickBot="1" x14ac:dyDescent="0.3">
      <c r="A15" s="79"/>
      <c r="B15" s="71" t="s">
        <v>41</v>
      </c>
      <c r="C15" s="72"/>
      <c r="D15" s="73" t="str">
        <f>IF(C15="","-",VLOOKUP(C15,'(OCULTAR) Factores de emisión'!$B$12:$D$18,2,FALSE))</f>
        <v>-</v>
      </c>
      <c r="E15" s="74" t="str">
        <f>IF(C15="","-",VLOOKUP(C15,'(OCULTAR) Factores de emisión'!$B$12:$D$18,3,FALSE))</f>
        <v>-</v>
      </c>
      <c r="F15" s="75"/>
      <c r="G15" s="75"/>
      <c r="H15" s="76">
        <f>F15-G15</f>
        <v>0</v>
      </c>
      <c r="I15" s="77">
        <f>IF((H15&lt;&gt;0)*(C15=""),"escoja un combustible",IF(C15=0,0,H15*E15))</f>
        <v>0</v>
      </c>
    </row>
    <row r="16" spans="1:12" ht="15.75" thickBot="1" x14ac:dyDescent="0.3">
      <c r="A16" s="5"/>
      <c r="B16" s="5"/>
      <c r="D16" s="15"/>
      <c r="F16" s="10"/>
      <c r="G16" s="10"/>
      <c r="H16" s="17"/>
      <c r="I16" s="18"/>
    </row>
    <row r="17" spans="1:11" x14ac:dyDescent="0.25">
      <c r="A17" s="78">
        <v>4</v>
      </c>
      <c r="B17" s="20" t="s">
        <v>42</v>
      </c>
      <c r="C17" s="21"/>
      <c r="D17" s="22" t="str">
        <f>IF(C17="","-",VLOOKUP(C17,'(OCULTAR) Factores de emisión'!$B$27:$D$28,2,FALSE))</f>
        <v>-</v>
      </c>
      <c r="E17" s="23" t="str">
        <f>IF(C17="","-",VLOOKUP(C17,'(OCULTAR) Factores de emisión'!$B$27:$D$28,3,FALSE))</f>
        <v>-</v>
      </c>
      <c r="F17" s="24"/>
      <c r="G17" s="24"/>
      <c r="H17" s="25">
        <f>F17-G17</f>
        <v>0</v>
      </c>
      <c r="I17" s="26">
        <f>IF((H17&lt;&gt;0)*(C17=""),"escoja un combustible",IF(C17=0,0,H17*E17))</f>
        <v>0</v>
      </c>
    </row>
    <row r="18" spans="1:11" ht="15.75" thickBot="1" x14ac:dyDescent="0.3">
      <c r="A18" s="79"/>
      <c r="B18" s="71"/>
      <c r="C18" s="72"/>
      <c r="D18" s="73" t="str">
        <f>IF(C18="","-",VLOOKUP(C18,'(OCULTAR) Factores de emisión'!$B$27:$D$28,2,FALSE))</f>
        <v>-</v>
      </c>
      <c r="E18" s="74" t="str">
        <f>IF(C18="","-",VLOOKUP(C18,'(OCULTAR) Factores de emisión'!$B$27:$D$28,3,FALSE))</f>
        <v>-</v>
      </c>
      <c r="F18" s="75"/>
      <c r="G18" s="75"/>
      <c r="H18" s="76">
        <f>F18-G18</f>
        <v>0</v>
      </c>
      <c r="I18" s="77">
        <f>IF((H18&lt;&gt;0)*(C18=""),"escoja un combustible",IF(C18=0,0,H18*E18))</f>
        <v>0</v>
      </c>
    </row>
    <row r="19" spans="1:11" ht="15.75" thickBot="1" x14ac:dyDescent="0.3">
      <c r="A19" s="5"/>
      <c r="B19" s="5"/>
      <c r="D19" s="15"/>
      <c r="F19" s="10"/>
      <c r="G19" s="10"/>
      <c r="H19" s="17"/>
      <c r="I19" s="18"/>
    </row>
    <row r="20" spans="1:11" x14ac:dyDescent="0.25">
      <c r="A20" s="19">
        <v>5</v>
      </c>
      <c r="B20" s="20" t="s">
        <v>43</v>
      </c>
      <c r="C20" s="45"/>
      <c r="D20" s="46"/>
      <c r="E20" s="47"/>
      <c r="F20" s="24"/>
      <c r="G20" s="24"/>
      <c r="H20" s="25">
        <f>F20-G20</f>
        <v>0</v>
      </c>
      <c r="I20" s="26" t="s">
        <v>74</v>
      </c>
      <c r="J20" s="4"/>
      <c r="K20" s="4" t="s">
        <v>60</v>
      </c>
    </row>
    <row r="21" spans="1:11" ht="15.75" thickBot="1" x14ac:dyDescent="0.3">
      <c r="A21" s="29"/>
      <c r="B21" s="30" t="s">
        <v>44</v>
      </c>
      <c r="C21" s="48"/>
      <c r="D21" s="49"/>
      <c r="E21" s="50"/>
      <c r="F21" s="51"/>
      <c r="G21" s="51"/>
      <c r="H21" s="52"/>
      <c r="I21" s="53"/>
      <c r="K21" s="4" t="s">
        <v>61</v>
      </c>
    </row>
    <row r="22" spans="1:11" ht="15.75" thickBot="1" x14ac:dyDescent="0.3">
      <c r="A22" s="5"/>
      <c r="B22" s="5"/>
      <c r="D22" s="15"/>
      <c r="F22" s="10"/>
      <c r="G22" s="10"/>
      <c r="H22" s="17"/>
      <c r="I22" s="18"/>
      <c r="K22" s="4" t="s">
        <v>62</v>
      </c>
    </row>
    <row r="23" spans="1:11" ht="15.75" thickBot="1" x14ac:dyDescent="0.3">
      <c r="A23" s="37">
        <v>6</v>
      </c>
      <c r="B23" s="38" t="s">
        <v>45</v>
      </c>
      <c r="C23" s="54" t="s">
        <v>47</v>
      </c>
      <c r="D23" s="40" t="s">
        <v>25</v>
      </c>
      <c r="E23" s="41">
        <f>FactorEmisMixElecPeninsula</f>
        <v>0.11899999999999999</v>
      </c>
      <c r="F23" s="42"/>
      <c r="G23" s="42"/>
      <c r="H23" s="43">
        <f>F23-G23</f>
        <v>0</v>
      </c>
      <c r="I23" s="44">
        <f>H23*E23</f>
        <v>0</v>
      </c>
      <c r="K23" s="4" t="s">
        <v>63</v>
      </c>
    </row>
    <row r="24" spans="1:11" ht="15.75" thickBot="1" x14ac:dyDescent="0.3">
      <c r="A24" s="5"/>
      <c r="B24" s="5"/>
      <c r="I24" s="18"/>
    </row>
    <row r="25" spans="1:11" ht="19.5" thickBot="1" x14ac:dyDescent="0.35">
      <c r="A25" s="5"/>
      <c r="B25" s="5"/>
      <c r="F25" s="55"/>
      <c r="G25" s="56"/>
      <c r="H25" s="57" t="s">
        <v>64</v>
      </c>
      <c r="I25" s="58">
        <f>IF((COUNTIF(I8:I23,"escoja un combustible"))&gt;0,"revise datos introducidos",SUM(I8,I9,I10,I12,I14,I15,I17,I18,I20,I23))</f>
        <v>0</v>
      </c>
    </row>
    <row r="26" spans="1:11" ht="19.5" thickBot="1" x14ac:dyDescent="0.35">
      <c r="A26" s="5"/>
      <c r="B26" s="80" t="s">
        <v>65</v>
      </c>
      <c r="C26" s="59"/>
      <c r="D26" s="60"/>
    </row>
    <row r="27" spans="1:11" x14ac:dyDescent="0.25">
      <c r="A27" s="5"/>
      <c r="B27" s="81" t="s">
        <v>66</v>
      </c>
      <c r="C27" s="82">
        <f>I25</f>
        <v>0</v>
      </c>
      <c r="D27" s="83" t="s">
        <v>67</v>
      </c>
      <c r="K27" s="4"/>
    </row>
    <row r="28" spans="1:11" ht="15.75" thickBot="1" x14ac:dyDescent="0.3">
      <c r="A28" s="5"/>
      <c r="B28" s="84"/>
      <c r="C28" s="85">
        <f>IF(C27="revise datos introducidos","revise datos introducidos",C27/1000)</f>
        <v>0</v>
      </c>
      <c r="D28" s="86" t="s">
        <v>68</v>
      </c>
    </row>
    <row r="29" spans="1:11" ht="15.75" thickBot="1" x14ac:dyDescent="0.3">
      <c r="A29" s="5"/>
      <c r="B29" s="27"/>
      <c r="C29" s="10"/>
      <c r="D29" s="61"/>
    </row>
    <row r="30" spans="1:11" ht="38.25" thickBot="1" x14ac:dyDescent="0.35">
      <c r="A30" s="5"/>
      <c r="B30" s="69" t="s">
        <v>69</v>
      </c>
      <c r="C30" s="68">
        <f>IF(C27="revise datos introducidos","revise datos introducidos",Vida_util*C28)</f>
        <v>0</v>
      </c>
      <c r="D30" s="70" t="s">
        <v>1</v>
      </c>
    </row>
    <row r="31" spans="1:11" ht="15.75" thickBot="1" x14ac:dyDescent="0.3">
      <c r="A31" s="5"/>
      <c r="B31" s="5"/>
      <c r="C31" s="10"/>
    </row>
    <row r="32" spans="1:11" ht="18.75" x14ac:dyDescent="0.3">
      <c r="A32" s="5"/>
      <c r="B32" s="62" t="s">
        <v>70</v>
      </c>
      <c r="C32" s="63">
        <v>250000</v>
      </c>
      <c r="D32" s="64" t="s">
        <v>2</v>
      </c>
    </row>
    <row r="33" spans="1:6" ht="19.5" thickBot="1" x14ac:dyDescent="0.35">
      <c r="A33" s="5"/>
      <c r="B33" s="65" t="s">
        <v>71</v>
      </c>
      <c r="C33" s="66" t="e">
        <f>IF(C27="revise datos introducidos","revise datos introducidos",Subvención_solicitada/Emisiones_evitadas_vidautil)</f>
        <v>#DIV/0!</v>
      </c>
      <c r="D33" s="67" t="s">
        <v>3</v>
      </c>
      <c r="E33" s="5" t="s">
        <v>72</v>
      </c>
      <c r="F33" s="4"/>
    </row>
    <row r="34" spans="1:6" x14ac:dyDescent="0.25">
      <c r="C34" s="4"/>
    </row>
  </sheetData>
  <sheetProtection formatCells="0" formatColumns="0" formatRows="0" insertColumns="0" insertRows="0" insertHyperlinks="0" deleteColumns="0" deleteRows="0" sort="0" autoFilter="0" pivotTables="0"/>
  <conditionalFormatting sqref="I8:I10">
    <cfRule type="cellIs" dxfId="143" priority="16" operator="equal">
      <formula>"escoja un combustible"</formula>
    </cfRule>
  </conditionalFormatting>
  <conditionalFormatting sqref="I20">
    <cfRule type="cellIs" dxfId="142" priority="4" operator="equal">
      <formula>"escoja un combustible"</formula>
    </cfRule>
    <cfRule type="cellIs" dxfId="141" priority="12" operator="equal">
      <formula>"introduzca consumos"</formula>
    </cfRule>
  </conditionalFormatting>
  <conditionalFormatting sqref="I25">
    <cfRule type="cellIs" dxfId="140" priority="11" operator="equal">
      <formula>"revise datos introducidos"</formula>
    </cfRule>
  </conditionalFormatting>
  <conditionalFormatting sqref="C27:C28">
    <cfRule type="cellIs" dxfId="139" priority="10" operator="equal">
      <formula>"revise datos introducidos"</formula>
    </cfRule>
  </conditionalFormatting>
  <conditionalFormatting sqref="C30">
    <cfRule type="cellIs" dxfId="138" priority="9" operator="equal">
      <formula>"revise datos introducidos"</formula>
    </cfRule>
  </conditionalFormatting>
  <conditionalFormatting sqref="I12">
    <cfRule type="cellIs" dxfId="137" priority="8" operator="equal">
      <formula>"escoja un combustible"</formula>
    </cfRule>
  </conditionalFormatting>
  <conditionalFormatting sqref="I14">
    <cfRule type="cellIs" dxfId="136" priority="7" operator="equal">
      <formula>"escoja un combustible"</formula>
    </cfRule>
  </conditionalFormatting>
  <conditionalFormatting sqref="I15">
    <cfRule type="cellIs" dxfId="135" priority="6" operator="equal">
      <formula>"escoja un combustible"</formula>
    </cfRule>
  </conditionalFormatting>
  <conditionalFormatting sqref="C33">
    <cfRule type="cellIs" dxfId="134" priority="5" operator="equal">
      <formula>"revise datos introducidos"</formula>
    </cfRule>
  </conditionalFormatting>
  <conditionalFormatting sqref="I17">
    <cfRule type="cellIs" dxfId="133" priority="2" operator="equal">
      <formula>"escoja un combustible"</formula>
    </cfRule>
  </conditionalFormatting>
  <conditionalFormatting sqref="I18">
    <cfRule type="cellIs" dxfId="132" priority="1" operator="equal">
      <formula>"escoja un combustible"</formula>
    </cfRule>
  </conditionalFormatting>
  <pageMargins left="0" right="0" top="0" bottom="0" header="0" footer="0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Valor no válido" error="Debe introducir un valor de la lista desplegable" promptTitle="Lista desplegable" prompt="Introduzca un valor de la lista desplegable">
          <x14:formula1>
            <xm:f>'(OCULTAR) Factores de emisión'!$B$3:$B$8</xm:f>
          </x14:formula1>
          <xm:sqref>C8:C10</xm:sqref>
        </x14:dataValidation>
        <x14:dataValidation type="list" allowBlank="1" showInputMessage="1" showErrorMessage="1" errorTitle="Valor no válido" error="Debe introducir un valor de la lista desplegable" promptTitle="Lista desplegable" prompt="Introduzca un valor de la lista desplegable">
          <x14:formula1>
            <xm:f>'(OCULTAR) Factores de emisión'!$B$22:$B$23</xm:f>
          </x14:formula1>
          <xm:sqref>C12</xm:sqref>
        </x14:dataValidation>
        <x14:dataValidation type="list" allowBlank="1" showInputMessage="1" showErrorMessage="1" errorTitle="Valor no válido" error="Debe introducirun valor de la lista desplegable" promptTitle="Lista desplegable" prompt="Introduzca un valor de la lista desplegable">
          <x14:formula1>
            <xm:f>'(OCULTAR) Factores de emisión'!$B$12:$B$18</xm:f>
          </x14:formula1>
          <xm:sqref>C15</xm:sqref>
        </x14:dataValidation>
        <x14:dataValidation type="list" allowBlank="1" showInputMessage="1" showErrorMessage="1" errorTitle="Valor no válido" error="Debe introducir un valor de la lista desplegable">
          <x14:formula1>
            <xm:f>'(OCULTAR) Factores de emisión'!$B$27:$B$28</xm:f>
          </x14:formula1>
          <xm:sqref>C18</xm:sqref>
        </x14:dataValidation>
        <x14:dataValidation type="list" allowBlank="1" showInputMessage="1" showErrorMessage="1" errorTitle="Valor no válido" error="Debe introducir un valor de la lista desplegable" promptTitle="Lista desplegable" prompt="Introduzca un valor de la lista desplegable">
          <x14:formula1>
            <xm:f>'(OCULTAR) Factores de emisión'!$B$12:$B$18</xm:f>
          </x14:formula1>
          <xm:sqref>C14</xm:sqref>
        </x14:dataValidation>
        <x14:dataValidation type="list" allowBlank="1" showInputMessage="1" showErrorMessage="1" errorTitle="Valor no válido" error="Debe introducir un valor de la lista desplegable" promptTitle="Lista desplegable" prompt="Introduzca un valor de la lista desplegable">
          <x14:formula1>
            <xm:f>'(OCULTAR) Factores de emisión'!$B$27:$B$28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6"/>
  <sheetViews>
    <sheetView workbookViewId="0">
      <selection activeCell="C8" sqref="C8"/>
    </sheetView>
  </sheetViews>
  <sheetFormatPr baseColWidth="10" defaultColWidth="11.42578125" defaultRowHeight="15" x14ac:dyDescent="0.25"/>
  <cols>
    <col min="1" max="1" width="11.42578125" style="89"/>
    <col min="2" max="2" width="24.42578125" style="89" customWidth="1"/>
    <col min="3" max="4" width="20.28515625" style="89" customWidth="1"/>
    <col min="5" max="16384" width="11.42578125" style="89"/>
  </cols>
  <sheetData>
    <row r="1" spans="2:5" x14ac:dyDescent="0.25">
      <c r="D1" s="90" t="s">
        <v>27</v>
      </c>
    </row>
    <row r="2" spans="2:5" ht="30" x14ac:dyDescent="0.25">
      <c r="C2" s="89" t="s">
        <v>0</v>
      </c>
      <c r="D2" s="91" t="s">
        <v>19</v>
      </c>
    </row>
    <row r="3" spans="2:5" x14ac:dyDescent="0.25">
      <c r="B3" s="92" t="s">
        <v>4</v>
      </c>
      <c r="C3" s="92" t="s">
        <v>23</v>
      </c>
      <c r="D3" s="92">
        <v>0.182</v>
      </c>
      <c r="E3" s="89" t="s">
        <v>24</v>
      </c>
    </row>
    <row r="4" spans="2:5" x14ac:dyDescent="0.25">
      <c r="B4" s="92" t="s">
        <v>12</v>
      </c>
      <c r="C4" s="92" t="s">
        <v>20</v>
      </c>
      <c r="D4" s="92">
        <v>1.5449999999999999</v>
      </c>
    </row>
    <row r="5" spans="2:5" x14ac:dyDescent="0.25">
      <c r="B5" s="92" t="s">
        <v>6</v>
      </c>
      <c r="C5" s="92" t="s">
        <v>21</v>
      </c>
      <c r="D5" s="92">
        <v>2.9660000000000002</v>
      </c>
    </row>
    <row r="6" spans="2:5" x14ac:dyDescent="0.25">
      <c r="B6" s="92" t="s">
        <v>7</v>
      </c>
      <c r="C6" s="92" t="s">
        <v>21</v>
      </c>
      <c r="D6" s="92">
        <v>2.996</v>
      </c>
    </row>
    <row r="7" spans="2:5" x14ac:dyDescent="0.25">
      <c r="B7" s="92" t="s">
        <v>8</v>
      </c>
      <c r="C7" s="92" t="s">
        <v>21</v>
      </c>
      <c r="D7" s="92">
        <v>0.88100000000000001</v>
      </c>
    </row>
    <row r="8" spans="2:5" x14ac:dyDescent="0.25">
      <c r="B8" s="92" t="s">
        <v>9</v>
      </c>
      <c r="C8" s="92" t="s">
        <v>21</v>
      </c>
      <c r="D8" s="92">
        <v>1E-3</v>
      </c>
      <c r="E8" s="89" t="s">
        <v>32</v>
      </c>
    </row>
    <row r="9" spans="2:5" x14ac:dyDescent="0.25">
      <c r="E9" s="93" t="s">
        <v>31</v>
      </c>
    </row>
    <row r="11" spans="2:5" ht="30" x14ac:dyDescent="0.25">
      <c r="C11" s="89" t="s">
        <v>0</v>
      </c>
      <c r="D11" s="91" t="s">
        <v>19</v>
      </c>
    </row>
    <row r="12" spans="2:5" x14ac:dyDescent="0.25">
      <c r="B12" s="92" t="s">
        <v>10</v>
      </c>
      <c r="C12" s="92" t="s">
        <v>20</v>
      </c>
      <c r="D12" s="92">
        <v>2.8980000000000001</v>
      </c>
    </row>
    <row r="13" spans="2:5" x14ac:dyDescent="0.25">
      <c r="B13" s="92" t="s">
        <v>11</v>
      </c>
      <c r="C13" s="92" t="s">
        <v>20</v>
      </c>
      <c r="D13" s="92">
        <v>2.726</v>
      </c>
    </row>
    <row r="14" spans="2:5" x14ac:dyDescent="0.25">
      <c r="B14" s="92" t="s">
        <v>5</v>
      </c>
      <c r="C14" s="92" t="s">
        <v>20</v>
      </c>
      <c r="D14" s="92">
        <v>3.0310000000000001</v>
      </c>
    </row>
    <row r="15" spans="2:5" x14ac:dyDescent="0.25">
      <c r="B15" s="92" t="s">
        <v>13</v>
      </c>
      <c r="C15" s="92" t="s">
        <v>21</v>
      </c>
      <c r="D15" s="92">
        <v>3.1829999999999998</v>
      </c>
    </row>
    <row r="16" spans="2:5" x14ac:dyDescent="0.25">
      <c r="B16" s="92" t="s">
        <v>14</v>
      </c>
      <c r="C16" s="92" t="s">
        <v>21</v>
      </c>
      <c r="D16" s="92">
        <v>3.036</v>
      </c>
    </row>
    <row r="17" spans="2:5" x14ac:dyDescent="0.25">
      <c r="B17" s="92" t="s">
        <v>15</v>
      </c>
      <c r="C17" s="92" t="s">
        <v>21</v>
      </c>
      <c r="D17" s="92">
        <v>3.1379999999999999</v>
      </c>
    </row>
    <row r="18" spans="2:5" x14ac:dyDescent="0.25">
      <c r="B18" s="92" t="s">
        <v>22</v>
      </c>
      <c r="C18" s="92" t="s">
        <v>21</v>
      </c>
      <c r="D18" s="92">
        <v>1.34</v>
      </c>
    </row>
    <row r="21" spans="2:5" ht="30" x14ac:dyDescent="0.25">
      <c r="C21" s="89" t="s">
        <v>0</v>
      </c>
      <c r="D21" s="91" t="s">
        <v>19</v>
      </c>
    </row>
    <row r="22" spans="2:5" x14ac:dyDescent="0.25">
      <c r="B22" s="92" t="s">
        <v>17</v>
      </c>
      <c r="C22" s="92" t="s">
        <v>21</v>
      </c>
      <c r="D22" s="92">
        <v>0.13700000000000001</v>
      </c>
    </row>
    <row r="23" spans="2:5" x14ac:dyDescent="0.25">
      <c r="B23" s="92" t="s">
        <v>18</v>
      </c>
      <c r="C23" s="92" t="s">
        <v>21</v>
      </c>
      <c r="D23" s="92">
        <v>0.17100000000000001</v>
      </c>
    </row>
    <row r="26" spans="2:5" ht="30" x14ac:dyDescent="0.25">
      <c r="C26" s="89" t="s">
        <v>0</v>
      </c>
      <c r="D26" s="91" t="s">
        <v>19</v>
      </c>
    </row>
    <row r="27" spans="2:5" x14ac:dyDescent="0.25">
      <c r="B27" s="92" t="s">
        <v>29</v>
      </c>
      <c r="C27" s="92" t="s">
        <v>21</v>
      </c>
      <c r="D27" s="92">
        <v>8.85</v>
      </c>
      <c r="E27" s="89" t="s">
        <v>28</v>
      </c>
    </row>
    <row r="28" spans="2:5" x14ac:dyDescent="0.25">
      <c r="B28" s="92" t="s">
        <v>30</v>
      </c>
      <c r="C28" s="92" t="s">
        <v>21</v>
      </c>
      <c r="D28" s="92">
        <v>0</v>
      </c>
    </row>
    <row r="33" spans="2:4" x14ac:dyDescent="0.25">
      <c r="D33" s="90" t="s">
        <v>27</v>
      </c>
    </row>
    <row r="34" spans="2:4" ht="30" x14ac:dyDescent="0.25">
      <c r="C34" s="89" t="s">
        <v>0</v>
      </c>
      <c r="D34" s="91" t="s">
        <v>19</v>
      </c>
    </row>
    <row r="35" spans="2:4" x14ac:dyDescent="0.25">
      <c r="B35" s="92" t="s">
        <v>16</v>
      </c>
      <c r="C35" s="92" t="s">
        <v>25</v>
      </c>
      <c r="D35" s="92">
        <v>0.11899999999999999</v>
      </c>
    </row>
    <row r="36" spans="2:4" x14ac:dyDescent="0.25">
      <c r="B36" s="94" t="s">
        <v>26</v>
      </c>
    </row>
  </sheetData>
  <hyperlinks>
    <hyperlink ref="B36" r:id="rId1"/>
  </hyperlinks>
  <pageMargins left="0" right="0" top="0" bottom="0" header="0" footer="0"/>
  <pageSetup paperSize="9" scale="95" fitToWidth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2800358641704C934EFD3BAAAFB72F" ma:contentTypeVersion="15" ma:contentTypeDescription="Crear nuevo documento." ma:contentTypeScope="" ma:versionID="f54c473f754d714868134339f6140c1b">
  <xsd:schema xmlns:xsd="http://www.w3.org/2001/XMLSchema" xmlns:xs="http://www.w3.org/2001/XMLSchema" xmlns:p="http://schemas.microsoft.com/office/2006/metadata/properties" xmlns:ns2="be9c2fd2-eed0-4613-9f3c-eba438e101cd" xmlns:ns3="b3aba8b7-1cbe-49d2-a833-97d3d7b5bae3" targetNamespace="http://schemas.microsoft.com/office/2006/metadata/properties" ma:root="true" ma:fieldsID="2590a4945a31198f64c38b28790d3575" ns2:_="" ns3:_="">
    <xsd:import namespace="be9c2fd2-eed0-4613-9f3c-eba438e101cd"/>
    <xsd:import namespace="b3aba8b7-1cbe-49d2-a833-97d3d7b5ba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9c2fd2-eed0-4613-9f3c-eba438e10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ba8b7-1cbe-49d2-a833-97d3d7b5bae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7ed721b-246a-4774-b137-f729fc1bc892}" ma:internalName="TaxCatchAll" ma:showField="CatchAllData" ma:web="b3aba8b7-1cbe-49d2-a833-97d3d7b5ba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aba8b7-1cbe-49d2-a833-97d3d7b5bae3" xsi:nil="true"/>
    <lcf76f155ced4ddcb4097134ff3c332f xmlns="be9c2fd2-eed0-4613-9f3c-eba438e101c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1E15F3-C932-4EEB-920D-4F574F490B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9c2fd2-eed0-4613-9f3c-eba438e101cd"/>
    <ds:schemaRef ds:uri="b3aba8b7-1cbe-49d2-a833-97d3d7b5b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1181D5-4EF4-4C31-9B73-AF11F35F0022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be9c2fd2-eed0-4613-9f3c-eba438e101cd"/>
    <ds:schemaRef ds:uri="http://schemas.microsoft.com/office/2006/documentManagement/types"/>
    <ds:schemaRef ds:uri="b3aba8b7-1cbe-49d2-a833-97d3d7b5bae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F23D67-D92E-4518-A3B8-880FD36C81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Instrucciones</vt:lpstr>
      <vt:lpstr>Datos Proyecto</vt:lpstr>
      <vt:lpstr>(OCULTAR) Factores de emisión</vt:lpstr>
      <vt:lpstr>Instrucciones!Área_de_impresión</vt:lpstr>
      <vt:lpstr>Emisiones_evitadas_vidautil</vt:lpstr>
      <vt:lpstr>FactorEmisMixElecPeninsula</vt:lpstr>
      <vt:lpstr>Subvención_solicitada</vt:lpstr>
      <vt:lpstr>Vida_util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Cristobal Garcia</dc:creator>
  <cp:lastModifiedBy>García Pérez, Agustín</cp:lastModifiedBy>
  <cp:lastPrinted>2023-07-04T07:20:43Z</cp:lastPrinted>
  <dcterms:created xsi:type="dcterms:W3CDTF">2023-05-09T06:23:26Z</dcterms:created>
  <dcterms:modified xsi:type="dcterms:W3CDTF">2023-08-31T11:21:39Z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0x010100A62800358641704C934EFD3BAAAFB72F</vt:lpwstr>
  </property>
  <property fmtid="{D5CDD505-2E9C-101B-9397-08002B2CF9AE}" pid="3" name="MediaServiceImageTags">
    <vt:lpwstr/>
  </property>
</Properties>
</file>